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0" windowWidth="15570" windowHeight="9780"/>
  </bookViews>
  <sheets>
    <sheet name="лист 1" sheetId="2" r:id="rId1"/>
  </sheets>
  <definedNames>
    <definedName name="_xlnm.Print_Area" localSheetId="0">'лист 1'!$A$1:$D$52</definedName>
  </definedNames>
  <calcPr calcId="145621"/>
</workbook>
</file>

<file path=xl/calcChain.xml><?xml version="1.0" encoding="utf-8"?>
<calcChain xmlns="http://schemas.openxmlformats.org/spreadsheetml/2006/main">
  <c r="C15" i="2" l="1"/>
  <c r="C10" i="2"/>
  <c r="B15" i="2"/>
  <c r="B49" i="2" l="1"/>
  <c r="C6" i="2" l="1"/>
  <c r="C24" i="2" l="1"/>
  <c r="B24" i="2"/>
  <c r="B52" i="2" l="1"/>
  <c r="D28" i="2" l="1"/>
  <c r="D29" i="2"/>
  <c r="D26" i="2"/>
  <c r="C16" i="2" l="1"/>
  <c r="D27" i="2" l="1"/>
  <c r="D37" i="2" l="1"/>
  <c r="B16" i="2" l="1"/>
  <c r="D24" i="2" l="1"/>
  <c r="B44" i="2"/>
  <c r="D35" i="2" l="1"/>
  <c r="D22" i="2" l="1"/>
  <c r="D20" i="2"/>
  <c r="D19" i="2"/>
  <c r="D18" i="2"/>
  <c r="D17" i="2"/>
  <c r="D14" i="2"/>
  <c r="D12" i="2"/>
  <c r="D8" i="2"/>
  <c r="D13" i="2" l="1"/>
  <c r="D9" i="2"/>
  <c r="D7" i="2"/>
  <c r="D40" i="2" l="1"/>
  <c r="C44" i="2" l="1"/>
  <c r="D34" i="2" l="1"/>
  <c r="D36" i="2"/>
  <c r="D38" i="2"/>
  <c r="D39" i="2"/>
  <c r="D41" i="2"/>
  <c r="D42" i="2"/>
  <c r="D43" i="2"/>
  <c r="D15" i="2" l="1"/>
  <c r="B10" i="2" l="1"/>
  <c r="D10" i="2" l="1"/>
  <c r="B6" i="2"/>
  <c r="C5" i="2"/>
  <c r="C32" i="2" s="1"/>
  <c r="C45" i="2" s="1"/>
  <c r="D16" i="2" l="1"/>
  <c r="D6" i="2"/>
  <c r="B5" i="2" l="1"/>
  <c r="B32" i="2" s="1"/>
  <c r="B45" i="2" s="1"/>
  <c r="D44" i="2"/>
  <c r="D5" i="2" l="1"/>
</calcChain>
</file>

<file path=xl/sharedStrings.xml><?xml version="1.0" encoding="utf-8"?>
<sst xmlns="http://schemas.openxmlformats.org/spreadsheetml/2006/main" count="57" uniqueCount="56">
  <si>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</si>
  <si>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</si>
  <si>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</si>
  <si>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</si>
  <si>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</si>
  <si>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</si>
  <si>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</si>
  <si>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</si>
  <si>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</si>
  <si>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</si>
  <si>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</si>
  <si>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</si>
  <si>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</si>
  <si>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</si>
  <si>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</si>
  <si>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</si>
  <si>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</si>
  <si>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</si>
  <si>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</si>
  <si>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</si>
  <si>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</si>
  <si>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</si>
  <si>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</si>
  <si>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</si>
  <si>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</si>
  <si>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</si>
  <si>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</si>
  <si>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</si>
  <si>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</si>
  <si>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</si>
  <si>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</si>
  <si>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</si>
  <si>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</si>
  <si>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</si>
  <si>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</si>
  <si>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</si>
  <si>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</si>
  <si>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</si>
  <si>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</si>
  <si>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</si>
  <si>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</si>
  <si>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</si>
  <si>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</si>
  <si>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</si>
  <si>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</si>
  <si>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</si>
  <si>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</si>
  <si>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</si>
  <si>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</si>
  <si>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</si>
  <si>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</si>
  <si>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</si>
  <si>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Безвозмездные поступления от государственных (муниципальных) огранизаций</t>
  </si>
  <si>
    <t>-</t>
  </si>
  <si>
    <t xml:space="preserve">             Информация об исполнении  бюджета МО "Город Майкоп"
 на 1 февраля 2022 года</t>
  </si>
  <si>
    <t>Утвержденный бюджет
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</si>
</sst>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  <numFmt numFmtId="168" formatCode="#,##0.0_ ;\-#,##0.0\ "/>
    <numFmt numFmtId="169" formatCode="_-* #,##0.0\ _₽_-;\-* #,##0.0\ _₽_-;_-* &quot;-&quot;??\ _₽_-;_-@_-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64">
    <xf numFmtId="0" fontId="0" fillId="0" borderId="0" xfId="0"/>
    <xf numFmtId="0" fontId="46" fillId="0" borderId="0" xfId="0" applyFont="1" applyFill="1"/>
    <xf numFmtId="164" fontId="46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164" fontId="45" fillId="0" borderId="2" xfId="0" applyNumberFormat="1" applyFont="1" applyFill="1" applyBorder="1"/>
    <xf numFmtId="4" fontId="46" fillId="0" borderId="0" xfId="272" applyNumberFormat="1" applyFont="1" applyFill="1" applyBorder="1" applyProtection="1">
      <alignment horizontal="right"/>
    </xf>
    <xf numFmtId="164" fontId="45" fillId="0" borderId="2" xfId="0" applyNumberFormat="1" applyFont="1" applyFill="1" applyBorder="1" applyAlignment="1">
      <alignment wrapText="1"/>
    </xf>
    <xf numFmtId="164" fontId="46" fillId="0" borderId="0" xfId="0" applyNumberFormat="1" applyFont="1" applyFill="1"/>
    <xf numFmtId="0" fontId="46" fillId="0" borderId="0" xfId="0" applyFont="1" applyFill="1" applyBorder="1" applyAlignment="1">
      <alignment wrapText="1"/>
    </xf>
    <xf numFmtId="164" fontId="45" fillId="0" borderId="2" xfId="0" applyNumberFormat="1" applyFont="1" applyFill="1" applyBorder="1" applyAlignment="1">
      <alignment horizontal="center" vertical="center" wrapText="1"/>
    </xf>
    <xf numFmtId="166" fontId="45" fillId="0" borderId="2" xfId="920" applyNumberFormat="1" applyFont="1" applyFill="1" applyBorder="1" applyAlignment="1">
      <alignment wrapText="1"/>
    </xf>
    <xf numFmtId="168" fontId="45" fillId="0" borderId="74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4" fontId="46" fillId="0" borderId="0" xfId="219" applyNumberFormat="1" applyFont="1" applyFill="1" applyBorder="1" applyAlignment="1" applyProtection="1">
      <alignment horizontal="right"/>
    </xf>
    <xf numFmtId="0" fontId="58" fillId="0" borderId="0" xfId="216" applyFont="1" applyFill="1" applyBorder="1" applyAlignment="1" applyProtection="1">
      <alignment horizontal="right"/>
    </xf>
    <xf numFmtId="0" fontId="46" fillId="0" borderId="0" xfId="0" applyFont="1" applyFill="1" applyBorder="1"/>
    <xf numFmtId="166" fontId="46" fillId="0" borderId="2" xfId="920" applyNumberFormat="1" applyFont="1" applyFill="1" applyBorder="1" applyAlignment="1">
      <alignment wrapText="1"/>
    </xf>
    <xf numFmtId="169" fontId="46" fillId="0" borderId="4" xfId="920" applyNumberFormat="1" applyFont="1" applyFill="1" applyBorder="1" applyAlignment="1" applyProtection="1">
      <alignment horizontal="right"/>
    </xf>
    <xf numFmtId="167" fontId="46" fillId="0" borderId="2" xfId="920" applyNumberFormat="1" applyFont="1" applyFill="1" applyBorder="1" applyAlignment="1" applyProtection="1">
      <alignment horizontal="right"/>
    </xf>
    <xf numFmtId="164" fontId="46" fillId="0" borderId="0" xfId="0" applyNumberFormat="1" applyFont="1" applyFill="1" applyBorder="1"/>
    <xf numFmtId="43" fontId="46" fillId="0" borderId="0" xfId="920" applyFont="1" applyFill="1"/>
    <xf numFmtId="43" fontId="46" fillId="0" borderId="0" xfId="920" applyFont="1" applyFill="1" applyBorder="1"/>
    <xf numFmtId="166" fontId="46" fillId="0" borderId="2" xfId="920" applyNumberFormat="1" applyFont="1" applyFill="1" applyBorder="1"/>
    <xf numFmtId="169" fontId="45" fillId="0" borderId="2" xfId="920" applyNumberFormat="1" applyFont="1" applyFill="1" applyBorder="1" applyAlignment="1">
      <alignment horizontal="right"/>
    </xf>
    <xf numFmtId="43" fontId="46" fillId="0" borderId="0" xfId="920" applyFont="1" applyFill="1" applyBorder="1" applyAlignment="1" applyProtection="1">
      <alignment horizontal="right"/>
    </xf>
    <xf numFmtId="49" fontId="20" fillId="0" borderId="0" xfId="124" applyFont="1" applyFill="1" applyBorder="1" applyAlignment="1" applyProtection="1">
      <alignment horizontal="right"/>
    </xf>
    <xf numFmtId="4" fontId="46" fillId="0" borderId="0" xfId="825" applyNumberFormat="1" applyFont="1" applyFill="1" applyBorder="1" applyProtection="1">
      <alignment horizontal="right"/>
    </xf>
    <xf numFmtId="166" fontId="45" fillId="0" borderId="2" xfId="920" applyNumberFormat="1" applyFont="1" applyFill="1" applyBorder="1" applyAlignment="1">
      <alignment horizontal="center" wrapText="1"/>
    </xf>
    <xf numFmtId="168" fontId="45" fillId="0" borderId="73" xfId="920" applyNumberFormat="1" applyFont="1" applyFill="1" applyBorder="1"/>
    <xf numFmtId="4" fontId="46" fillId="0" borderId="0" xfId="126" applyNumberFormat="1" applyFont="1" applyFill="1" applyBorder="1" applyAlignment="1" applyProtection="1">
      <alignment horizontal="right"/>
    </xf>
    <xf numFmtId="166" fontId="46" fillId="0" borderId="71" xfId="920" applyNumberFormat="1" applyFont="1" applyFill="1" applyBorder="1" applyAlignment="1">
      <alignment wrapText="1"/>
    </xf>
    <xf numFmtId="168" fontId="46" fillId="0" borderId="2" xfId="920" applyNumberFormat="1" applyFont="1" applyFill="1" applyBorder="1" applyAlignment="1" applyProtection="1">
      <alignment horizontal="right" shrinkToFit="1"/>
    </xf>
    <xf numFmtId="167" fontId="46" fillId="0" borderId="2" xfId="920" applyNumberFormat="1" applyFont="1" applyFill="1" applyBorder="1" applyAlignment="1" applyProtection="1">
      <alignment horizontal="right" shrinkToFit="1"/>
    </xf>
    <xf numFmtId="168" fontId="60" fillId="0" borderId="0" xfId="920" applyNumberFormat="1" applyFont="1" applyFill="1" applyBorder="1" applyAlignment="1" applyProtection="1">
      <alignment horizontal="right" shrinkToFit="1"/>
    </xf>
    <xf numFmtId="4" fontId="46" fillId="0" borderId="0" xfId="0" applyNumberFormat="1" applyFont="1" applyFill="1" applyBorder="1"/>
    <xf numFmtId="43" fontId="46" fillId="0" borderId="0" xfId="920" applyFont="1" applyFill="1" applyBorder="1" applyAlignment="1">
      <alignment horizontal="right"/>
    </xf>
    <xf numFmtId="164" fontId="46" fillId="0" borderId="0" xfId="0" applyNumberFormat="1" applyFont="1" applyFill="1" applyBorder="1" applyAlignment="1">
      <alignment horizontal="right"/>
    </xf>
    <xf numFmtId="166" fontId="46" fillId="0" borderId="2" xfId="920" applyNumberFormat="1" applyFont="1" applyFill="1" applyBorder="1" applyAlignment="1" applyProtection="1">
      <alignment wrapText="1"/>
    </xf>
    <xf numFmtId="168" fontId="46" fillId="0" borderId="74" xfId="920" applyNumberFormat="1" applyFont="1" applyFill="1" applyBorder="1" applyAlignment="1" applyProtection="1">
      <alignment horizontal="right" shrinkToFit="1"/>
    </xf>
    <xf numFmtId="168" fontId="58" fillId="0" borderId="2" xfId="920" applyNumberFormat="1" applyFont="1" applyFill="1" applyBorder="1" applyAlignment="1" applyProtection="1"/>
    <xf numFmtId="164" fontId="45" fillId="37" borderId="2" xfId="0" applyNumberFormat="1" applyFont="1" applyFill="1" applyBorder="1" applyAlignment="1">
      <alignment wrapText="1"/>
    </xf>
    <xf numFmtId="164" fontId="45" fillId="37" borderId="2" xfId="0" applyNumberFormat="1" applyFont="1" applyFill="1" applyBorder="1" applyAlignment="1">
      <alignment horizontal="center"/>
    </xf>
    <xf numFmtId="164" fontId="46" fillId="37" borderId="2" xfId="0" applyNumberFormat="1" applyFont="1" applyFill="1" applyBorder="1"/>
    <xf numFmtId="164" fontId="46" fillId="37" borderId="2" xfId="0" applyNumberFormat="1" applyFont="1" applyFill="1" applyBorder="1" applyAlignment="1">
      <alignment wrapText="1"/>
    </xf>
    <xf numFmtId="166" fontId="45" fillId="0" borderId="71" xfId="920" applyNumberFormat="1" applyFont="1" applyFill="1" applyBorder="1" applyAlignment="1">
      <alignment horizontal="center"/>
    </xf>
    <xf numFmtId="166" fontId="45" fillId="0" borderId="75" xfId="920" applyNumberFormat="1" applyFont="1" applyFill="1" applyBorder="1" applyAlignment="1">
      <alignment horizontal="center"/>
    </xf>
    <xf numFmtId="166" fontId="45" fillId="0" borderId="76" xfId="92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vertical="center" wrapText="1"/>
    </xf>
    <xf numFmtId="164" fontId="45" fillId="37" borderId="2" xfId="0" applyNumberFormat="1" applyFont="1" applyFill="1" applyBorder="1" applyAlignment="1">
      <alignment horizontal="center" wrapText="1"/>
    </xf>
    <xf numFmtId="164" fontId="45" fillId="37" borderId="2" xfId="0" applyNumberFormat="1" applyFont="1" applyFill="1" applyBorder="1"/>
    <xf numFmtId="164" fontId="45" fillId="37" borderId="71" xfId="0" applyNumberFormat="1" applyFont="1" applyFill="1" applyBorder="1"/>
    <xf numFmtId="164" fontId="45" fillId="37" borderId="2" xfId="0" applyNumberFormat="1" applyFont="1" applyFill="1" applyBorder="1" applyAlignment="1">
      <alignment horizontal="right"/>
    </xf>
    <xf numFmtId="164" fontId="45" fillId="37" borderId="71" xfId="0" applyNumberFormat="1" applyFont="1" applyFill="1" applyBorder="1" applyAlignment="1">
      <alignment wrapText="1"/>
    </xf>
    <xf numFmtId="164" fontId="46" fillId="37" borderId="1" xfId="272" applyNumberFormat="1" applyFont="1" applyFill="1" applyProtection="1">
      <alignment horizontal="right"/>
    </xf>
    <xf numFmtId="164" fontId="46" fillId="37" borderId="72" xfId="272" applyNumberFormat="1" applyFont="1" applyFill="1" applyBorder="1" applyProtection="1">
      <alignment horizontal="right"/>
    </xf>
    <xf numFmtId="164" fontId="46" fillId="37" borderId="2" xfId="0" applyNumberFormat="1" applyFont="1" applyFill="1" applyBorder="1" applyAlignment="1">
      <alignment horizontal="right"/>
    </xf>
    <xf numFmtId="164" fontId="46" fillId="37" borderId="74" xfId="0" applyNumberFormat="1" applyFont="1" applyFill="1" applyBorder="1" applyAlignment="1">
      <alignment horizontal="right"/>
    </xf>
    <xf numFmtId="164" fontId="59" fillId="37" borderId="2" xfId="0" applyNumberFormat="1" applyFont="1" applyFill="1" applyBorder="1" applyAlignment="1">
      <alignment wrapText="1"/>
    </xf>
    <xf numFmtId="164" fontId="46" fillId="37" borderId="73" xfId="0" applyNumberFormat="1" applyFont="1" applyFill="1" applyBorder="1" applyAlignment="1">
      <alignment wrapText="1"/>
    </xf>
    <xf numFmtId="164" fontId="46" fillId="37" borderId="3" xfId="272" applyNumberFormat="1" applyFont="1" applyFill="1" applyBorder="1" applyProtection="1">
      <alignment horizontal="right"/>
    </xf>
    <xf numFmtId="164" fontId="46" fillId="37" borderId="2" xfId="272" applyNumberFormat="1" applyFont="1" applyFill="1" applyBorder="1" applyProtection="1">
      <alignment horizontal="right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6" sqref="A26"/>
    </sheetView>
  </sheetViews>
  <sheetFormatPr defaultColWidth="9.140625" defaultRowHeight="15" x14ac:dyDescent="0.25"/>
  <cols>
    <col min="1" max="1" width="46.7109375" style="1" customWidth="1"/>
    <col min="2" max="2" width="20.28515625" style="1" customWidth="1"/>
    <col min="3" max="3" width="19.42578125" style="1" customWidth="1"/>
    <col min="4" max="4" width="15.140625" style="1" customWidth="1"/>
    <col min="5" max="5" width="21.5703125" style="1" customWidth="1"/>
    <col min="6" max="6" width="19.140625" style="1" customWidth="1"/>
    <col min="7" max="7" width="22" style="1" customWidth="1"/>
    <col min="8" max="16384" width="9.140625" style="1"/>
  </cols>
  <sheetData>
    <row r="1" spans="1:6" ht="36.75" customHeight="1" x14ac:dyDescent="0.25">
      <c r="A1" s="50" t="s">
        <v>54</v>
      </c>
      <c r="B1" s="50"/>
      <c r="C1" s="50"/>
      <c r="D1" s="50"/>
    </row>
    <row r="2" spans="1:6" ht="15" customHeight="1" x14ac:dyDescent="0.25">
      <c r="A2" s="2"/>
      <c r="B2" s="2"/>
      <c r="C2" s="2"/>
      <c r="D2" s="2" t="s">
        <v>2</v>
      </c>
    </row>
    <row r="3" spans="1:6" s="4" customFormat="1" ht="47.25" customHeight="1" x14ac:dyDescent="0.25">
      <c r="A3" s="3" t="s">
        <v>33</v>
      </c>
      <c r="B3" s="10" t="s">
        <v>55</v>
      </c>
      <c r="C3" s="10" t="s">
        <v>0</v>
      </c>
      <c r="D3" s="10" t="s">
        <v>1</v>
      </c>
    </row>
    <row r="4" spans="1:6" x14ac:dyDescent="0.25">
      <c r="A4" s="48" t="s">
        <v>8</v>
      </c>
      <c r="B4" s="48"/>
      <c r="C4" s="48"/>
      <c r="D4" s="49"/>
    </row>
    <row r="5" spans="1:6" ht="15.6" customHeight="1" x14ac:dyDescent="0.25">
      <c r="A5" s="51" t="s">
        <v>39</v>
      </c>
      <c r="B5" s="52">
        <f>B6+B16</f>
        <v>1784794</v>
      </c>
      <c r="C5" s="53">
        <f>C6+C16</f>
        <v>80291.100000000006</v>
      </c>
      <c r="D5" s="54">
        <f t="shared" ref="D5:D10" si="0">C5/B5*100</f>
        <v>4.4986200088077393</v>
      </c>
      <c r="E5" s="6"/>
      <c r="F5" s="6"/>
    </row>
    <row r="6" spans="1:6" x14ac:dyDescent="0.25">
      <c r="A6" s="51" t="s">
        <v>24</v>
      </c>
      <c r="B6" s="41">
        <f>B7+B8+B9+B10+B15</f>
        <v>1653018</v>
      </c>
      <c r="C6" s="55">
        <f>C7+C8+C9+C10+C15</f>
        <v>68947.5</v>
      </c>
      <c r="D6" s="54">
        <f t="shared" si="0"/>
        <v>4.1710072122626611</v>
      </c>
      <c r="E6" s="6"/>
      <c r="F6" s="6"/>
    </row>
    <row r="7" spans="1:6" x14ac:dyDescent="0.25">
      <c r="A7" s="44" t="s">
        <v>3</v>
      </c>
      <c r="B7" s="56">
        <v>881967</v>
      </c>
      <c r="C7" s="57">
        <v>37576.400000000001</v>
      </c>
      <c r="D7" s="58">
        <f t="shared" si="0"/>
        <v>4.2605222190852947</v>
      </c>
    </row>
    <row r="8" spans="1:6" ht="30" customHeight="1" x14ac:dyDescent="0.25">
      <c r="A8" s="44" t="s">
        <v>4</v>
      </c>
      <c r="B8" s="56">
        <v>33964</v>
      </c>
      <c r="C8" s="57">
        <v>3390.6</v>
      </c>
      <c r="D8" s="58">
        <f t="shared" si="0"/>
        <v>9.9829230950418086</v>
      </c>
    </row>
    <row r="9" spans="1:6" ht="19.899999999999999" customHeight="1" x14ac:dyDescent="0.25">
      <c r="A9" s="44" t="s">
        <v>50</v>
      </c>
      <c r="B9" s="56">
        <v>446477</v>
      </c>
      <c r="C9" s="56">
        <v>21482.1</v>
      </c>
      <c r="D9" s="59">
        <f t="shared" si="0"/>
        <v>4.8114684519023374</v>
      </c>
    </row>
    <row r="10" spans="1:6" ht="19.899999999999999" customHeight="1" x14ac:dyDescent="0.25">
      <c r="A10" s="44" t="s">
        <v>29</v>
      </c>
      <c r="B10" s="56">
        <f>B12+B13+B14</f>
        <v>258307</v>
      </c>
      <c r="C10" s="56">
        <f>C12+C13+C14</f>
        <v>3087.8</v>
      </c>
      <c r="D10" s="58">
        <f t="shared" si="0"/>
        <v>1.1953992729581469</v>
      </c>
    </row>
    <row r="11" spans="1:6" ht="17.45" customHeight="1" x14ac:dyDescent="0.25">
      <c r="A11" s="44" t="s">
        <v>30</v>
      </c>
      <c r="B11" s="43"/>
      <c r="C11" s="43"/>
      <c r="D11" s="43"/>
    </row>
    <row r="12" spans="1:6" x14ac:dyDescent="0.25">
      <c r="A12" s="60" t="s">
        <v>36</v>
      </c>
      <c r="B12" s="56">
        <v>85899</v>
      </c>
      <c r="C12" s="56">
        <v>-1402.3</v>
      </c>
      <c r="D12" s="58">
        <f t="shared" ref="D12:D20" si="1">C12/B12*100</f>
        <v>-1.6324986321144601</v>
      </c>
      <c r="F12" s="8"/>
    </row>
    <row r="13" spans="1:6" x14ac:dyDescent="0.25">
      <c r="A13" s="60" t="s">
        <v>32</v>
      </c>
      <c r="B13" s="56">
        <v>100421</v>
      </c>
      <c r="C13" s="56">
        <v>1314.9</v>
      </c>
      <c r="D13" s="58">
        <f t="shared" si="1"/>
        <v>1.3093874787146116</v>
      </c>
      <c r="F13" s="8"/>
    </row>
    <row r="14" spans="1:6" x14ac:dyDescent="0.25">
      <c r="A14" s="60" t="s">
        <v>37</v>
      </c>
      <c r="B14" s="56">
        <v>71987</v>
      </c>
      <c r="C14" s="56">
        <v>3175.2</v>
      </c>
      <c r="D14" s="58">
        <f t="shared" si="1"/>
        <v>4.4107963937933237</v>
      </c>
      <c r="F14" s="8"/>
    </row>
    <row r="15" spans="1:6" x14ac:dyDescent="0.25">
      <c r="A15" s="44" t="s">
        <v>51</v>
      </c>
      <c r="B15" s="56">
        <f>4196+28107</f>
        <v>32303</v>
      </c>
      <c r="C15" s="56">
        <f>1880.4+1530.2</f>
        <v>3410.6000000000004</v>
      </c>
      <c r="D15" s="43">
        <f t="shared" si="1"/>
        <v>10.558152493576449</v>
      </c>
      <c r="F15" s="8"/>
    </row>
    <row r="16" spans="1:6" x14ac:dyDescent="0.25">
      <c r="A16" s="51" t="s">
        <v>25</v>
      </c>
      <c r="B16" s="52">
        <f>SUM(B17:B23)</f>
        <v>131776</v>
      </c>
      <c r="C16" s="52">
        <f>SUM(C17:C23)</f>
        <v>11343.599999999999</v>
      </c>
      <c r="D16" s="52">
        <f t="shared" si="1"/>
        <v>8.6082442933462833</v>
      </c>
    </row>
    <row r="17" spans="1:8" ht="45" x14ac:dyDescent="0.25">
      <c r="A17" s="44" t="s">
        <v>26</v>
      </c>
      <c r="B17" s="56">
        <v>78591.600000000006</v>
      </c>
      <c r="C17" s="56">
        <v>4705</v>
      </c>
      <c r="D17" s="56">
        <f t="shared" si="1"/>
        <v>5.9866448831681751</v>
      </c>
    </row>
    <row r="18" spans="1:8" ht="28.5" customHeight="1" x14ac:dyDescent="0.25">
      <c r="A18" s="44" t="s">
        <v>27</v>
      </c>
      <c r="B18" s="56">
        <v>8410</v>
      </c>
      <c r="C18" s="56">
        <v>13.4</v>
      </c>
      <c r="D18" s="56">
        <f t="shared" si="1"/>
        <v>0.15933412604042807</v>
      </c>
      <c r="G18" s="9"/>
    </row>
    <row r="19" spans="1:8" ht="27.75" customHeight="1" x14ac:dyDescent="0.25">
      <c r="A19" s="44" t="s">
        <v>38</v>
      </c>
      <c r="B19" s="56">
        <v>9496.2000000000007</v>
      </c>
      <c r="C19" s="56">
        <v>2107.9</v>
      </c>
      <c r="D19" s="56">
        <f t="shared" si="1"/>
        <v>22.197299972620627</v>
      </c>
      <c r="G19" s="9"/>
    </row>
    <row r="20" spans="1:8" ht="29.25" customHeight="1" x14ac:dyDescent="0.25">
      <c r="A20" s="61" t="s">
        <v>5</v>
      </c>
      <c r="B20" s="62">
        <v>30286.2</v>
      </c>
      <c r="C20" s="62">
        <v>4003.6</v>
      </c>
      <c r="D20" s="62">
        <f t="shared" si="1"/>
        <v>13.219221955874291</v>
      </c>
    </row>
    <row r="21" spans="1:8" hidden="1" x14ac:dyDescent="0.25">
      <c r="A21" s="44" t="s">
        <v>45</v>
      </c>
      <c r="B21" s="63"/>
      <c r="C21" s="63"/>
      <c r="D21" s="63"/>
    </row>
    <row r="22" spans="1:8" x14ac:dyDescent="0.25">
      <c r="A22" s="44" t="s">
        <v>6</v>
      </c>
      <c r="B22" s="63">
        <v>4992</v>
      </c>
      <c r="C22" s="63">
        <v>507.3</v>
      </c>
      <c r="D22" s="63">
        <f>C22/B22*100</f>
        <v>10.162259615384615</v>
      </c>
    </row>
    <row r="23" spans="1:8" x14ac:dyDescent="0.25">
      <c r="A23" s="44" t="s">
        <v>28</v>
      </c>
      <c r="B23" s="63"/>
      <c r="C23" s="63">
        <v>6.4</v>
      </c>
      <c r="D23" s="63"/>
    </row>
    <row r="24" spans="1:8" x14ac:dyDescent="0.25">
      <c r="A24" s="28" t="s">
        <v>7</v>
      </c>
      <c r="B24" s="29">
        <f>SUM(B25:B31)</f>
        <v>2542025.9000000004</v>
      </c>
      <c r="C24" s="29">
        <f>SUM(C25:C31)</f>
        <v>324142.3</v>
      </c>
      <c r="D24" s="13">
        <f>C24/B24*100</f>
        <v>12.751337427364525</v>
      </c>
      <c r="E24" s="30"/>
      <c r="F24" s="30"/>
    </row>
    <row r="25" spans="1:8" ht="14.25" customHeight="1" x14ac:dyDescent="0.25">
      <c r="A25" s="31" t="s">
        <v>40</v>
      </c>
      <c r="B25" s="32"/>
      <c r="C25" s="32"/>
      <c r="D25" s="33"/>
      <c r="E25" s="34"/>
      <c r="F25" s="34"/>
    </row>
    <row r="26" spans="1:8" x14ac:dyDescent="0.25">
      <c r="A26" s="31" t="s">
        <v>42</v>
      </c>
      <c r="B26" s="32">
        <v>941306.3</v>
      </c>
      <c r="C26" s="32">
        <v>4450.5</v>
      </c>
      <c r="D26" s="33">
        <f>C26/B26*100</f>
        <v>0.47280040513911353</v>
      </c>
      <c r="E26" s="35"/>
      <c r="F26" s="35"/>
    </row>
    <row r="27" spans="1:8" x14ac:dyDescent="0.25">
      <c r="A27" s="31" t="s">
        <v>41</v>
      </c>
      <c r="B27" s="32">
        <v>1341350.1000000001</v>
      </c>
      <c r="C27" s="32">
        <v>113403.5</v>
      </c>
      <c r="D27" s="33">
        <f>C27/B27*100</f>
        <v>8.4544296079002788</v>
      </c>
      <c r="E27" s="22"/>
      <c r="F27" s="36"/>
    </row>
    <row r="28" spans="1:8" x14ac:dyDescent="0.25">
      <c r="A28" s="31" t="s">
        <v>43</v>
      </c>
      <c r="B28" s="32">
        <v>259369.5</v>
      </c>
      <c r="C28" s="32">
        <v>193552.1</v>
      </c>
      <c r="D28" s="33">
        <f t="shared" ref="D28:D29" si="2">C28/B28*100</f>
        <v>74.624078775646325</v>
      </c>
      <c r="E28" s="16"/>
      <c r="F28" s="37"/>
    </row>
    <row r="29" spans="1:8" ht="30" hidden="1" x14ac:dyDescent="0.25">
      <c r="A29" s="38" t="s">
        <v>52</v>
      </c>
      <c r="B29" s="39"/>
      <c r="C29" s="39"/>
      <c r="D29" s="33" t="e">
        <f t="shared" si="2"/>
        <v>#DIV/0!</v>
      </c>
      <c r="E29" s="16"/>
      <c r="F29" s="37"/>
    </row>
    <row r="30" spans="1:8" ht="45" x14ac:dyDescent="0.25">
      <c r="A30" s="17" t="s">
        <v>46</v>
      </c>
      <c r="B30" s="32" t="s">
        <v>53</v>
      </c>
      <c r="C30" s="40">
        <v>14580.9</v>
      </c>
      <c r="D30" s="33"/>
      <c r="E30" s="16"/>
      <c r="F30" s="37"/>
    </row>
    <row r="31" spans="1:8" ht="48" customHeight="1" x14ac:dyDescent="0.25">
      <c r="A31" s="17" t="s">
        <v>44</v>
      </c>
      <c r="B31" s="32" t="s">
        <v>53</v>
      </c>
      <c r="C31" s="39">
        <v>-1844.7</v>
      </c>
      <c r="D31" s="33"/>
      <c r="E31" s="16"/>
      <c r="F31" s="20"/>
    </row>
    <row r="32" spans="1:8" x14ac:dyDescent="0.25">
      <c r="A32" s="11" t="s">
        <v>31</v>
      </c>
      <c r="B32" s="12">
        <f>B24+B5</f>
        <v>4326819.9000000004</v>
      </c>
      <c r="C32" s="12">
        <f>C5+C24</f>
        <v>404433.4</v>
      </c>
      <c r="D32" s="13"/>
      <c r="E32" s="14"/>
      <c r="F32" s="15"/>
      <c r="G32" s="15"/>
      <c r="H32" s="16"/>
    </row>
    <row r="33" spans="1:7" ht="17.45" customHeight="1" x14ac:dyDescent="0.25">
      <c r="A33" s="45" t="s">
        <v>9</v>
      </c>
      <c r="B33" s="46"/>
      <c r="C33" s="46"/>
      <c r="D33" s="47"/>
      <c r="E33" s="16"/>
      <c r="F33" s="16"/>
    </row>
    <row r="34" spans="1:7" x14ac:dyDescent="0.25">
      <c r="A34" s="17" t="s">
        <v>10</v>
      </c>
      <c r="B34" s="18">
        <v>330243.90000000002</v>
      </c>
      <c r="C34" s="18">
        <v>9322.5</v>
      </c>
      <c r="D34" s="19">
        <f t="shared" ref="D34:D44" si="3">C34/B34*100</f>
        <v>2.8229136102135421</v>
      </c>
      <c r="E34" s="20"/>
      <c r="F34" s="21"/>
    </row>
    <row r="35" spans="1:7" ht="29.25" customHeight="1" x14ac:dyDescent="0.25">
      <c r="A35" s="17" t="s">
        <v>11</v>
      </c>
      <c r="B35" s="18">
        <v>39310.400000000001</v>
      </c>
      <c r="C35" s="18">
        <v>859.2</v>
      </c>
      <c r="D35" s="19">
        <f>C35/B35*100</f>
        <v>2.1856811429036593</v>
      </c>
      <c r="E35" s="22"/>
      <c r="F35" s="21"/>
    </row>
    <row r="36" spans="1:7" x14ac:dyDescent="0.25">
      <c r="A36" s="17" t="s">
        <v>12</v>
      </c>
      <c r="B36" s="18">
        <v>613570.69999999995</v>
      </c>
      <c r="C36" s="18">
        <v>201213.8</v>
      </c>
      <c r="D36" s="19">
        <f t="shared" si="3"/>
        <v>32.793906227921248</v>
      </c>
      <c r="E36" s="22"/>
      <c r="F36" s="21"/>
    </row>
    <row r="37" spans="1:7" x14ac:dyDescent="0.25">
      <c r="A37" s="17" t="s">
        <v>13</v>
      </c>
      <c r="B37" s="18">
        <v>497925.5</v>
      </c>
      <c r="C37" s="18">
        <v>6630.4</v>
      </c>
      <c r="D37" s="19">
        <f t="shared" si="3"/>
        <v>1.331604828433169</v>
      </c>
      <c r="E37" s="22"/>
      <c r="F37" s="21"/>
    </row>
    <row r="38" spans="1:7" x14ac:dyDescent="0.25">
      <c r="A38" s="17" t="s">
        <v>14</v>
      </c>
      <c r="B38" s="18">
        <v>2397675.2999999998</v>
      </c>
      <c r="C38" s="18">
        <v>136430.5</v>
      </c>
      <c r="D38" s="19">
        <f t="shared" si="3"/>
        <v>5.6901157550398924</v>
      </c>
      <c r="E38" s="22"/>
      <c r="F38" s="21"/>
    </row>
    <row r="39" spans="1:7" x14ac:dyDescent="0.25">
      <c r="A39" s="17" t="s">
        <v>15</v>
      </c>
      <c r="B39" s="18">
        <v>177275.6</v>
      </c>
      <c r="C39" s="18">
        <v>14794.2</v>
      </c>
      <c r="D39" s="19">
        <f t="shared" si="3"/>
        <v>8.3453109170128332</v>
      </c>
      <c r="E39" s="22"/>
      <c r="F39" s="21"/>
    </row>
    <row r="40" spans="1:7" x14ac:dyDescent="0.25">
      <c r="A40" s="17" t="s">
        <v>16</v>
      </c>
      <c r="B40" s="18">
        <v>211609.60000000001</v>
      </c>
      <c r="C40" s="18">
        <v>5775.3</v>
      </c>
      <c r="D40" s="19">
        <f t="shared" si="3"/>
        <v>2.7292240049600776</v>
      </c>
      <c r="E40" s="22"/>
      <c r="F40" s="21"/>
    </row>
    <row r="41" spans="1:7" x14ac:dyDescent="0.25">
      <c r="A41" s="17" t="s">
        <v>17</v>
      </c>
      <c r="B41" s="18">
        <v>65607.3</v>
      </c>
      <c r="C41" s="18">
        <v>5670</v>
      </c>
      <c r="D41" s="19">
        <f>C41/B41*100</f>
        <v>8.6423309601218143</v>
      </c>
      <c r="E41" s="22"/>
      <c r="F41" s="21"/>
    </row>
    <row r="42" spans="1:7" x14ac:dyDescent="0.25">
      <c r="A42" s="23" t="s">
        <v>18</v>
      </c>
      <c r="B42" s="18">
        <v>27748.5</v>
      </c>
      <c r="C42" s="18">
        <v>2322.3000000000002</v>
      </c>
      <c r="D42" s="19">
        <f>C42/B42*100</f>
        <v>8.3691010324882438</v>
      </c>
      <c r="E42" s="22"/>
      <c r="F42" s="21"/>
    </row>
    <row r="43" spans="1:7" ht="29.25" customHeight="1" x14ac:dyDescent="0.25">
      <c r="A43" s="17" t="s">
        <v>19</v>
      </c>
      <c r="B43" s="18">
        <v>40745.4</v>
      </c>
      <c r="C43" s="18">
        <v>2766.4</v>
      </c>
      <c r="D43" s="19">
        <f t="shared" si="3"/>
        <v>6.7894780760527578</v>
      </c>
      <c r="E43" s="16"/>
      <c r="F43" s="22"/>
    </row>
    <row r="44" spans="1:7" ht="20.25" customHeight="1" x14ac:dyDescent="0.25">
      <c r="A44" s="7" t="s">
        <v>20</v>
      </c>
      <c r="B44" s="24">
        <f>B43+B42+B41+B40+B39+B38+B37+B36+B35+B34</f>
        <v>4401712.1999999993</v>
      </c>
      <c r="C44" s="24">
        <f>C43+C42+C41+C40+C39+C38+C37+C36+C35+C34</f>
        <v>385784.60000000003</v>
      </c>
      <c r="D44" s="5">
        <f t="shared" si="3"/>
        <v>8.764421263162097</v>
      </c>
      <c r="E44" s="21"/>
      <c r="F44" s="21"/>
      <c r="G44" s="21"/>
    </row>
    <row r="45" spans="1:7" ht="29.25" x14ac:dyDescent="0.25">
      <c r="A45" s="7" t="s">
        <v>49</v>
      </c>
      <c r="B45" s="24">
        <f>B32-B44</f>
        <v>-74892.299999998882</v>
      </c>
      <c r="C45" s="24">
        <f>C32-C44</f>
        <v>18648.799999999988</v>
      </c>
      <c r="D45" s="5"/>
      <c r="E45" s="25"/>
      <c r="F45" s="25"/>
      <c r="G45" s="26"/>
    </row>
    <row r="46" spans="1:7" x14ac:dyDescent="0.25">
      <c r="A46" s="48" t="s">
        <v>34</v>
      </c>
      <c r="B46" s="48"/>
      <c r="C46" s="48"/>
      <c r="D46" s="48"/>
      <c r="E46" s="20"/>
      <c r="F46" s="27"/>
      <c r="G46" s="16"/>
    </row>
    <row r="47" spans="1:7" ht="9.75" customHeight="1" x14ac:dyDescent="0.25">
      <c r="A47" s="48"/>
      <c r="B47" s="48"/>
      <c r="C47" s="48"/>
      <c r="D47" s="48"/>
      <c r="E47" s="16"/>
      <c r="F47" s="16"/>
    </row>
    <row r="48" spans="1:7" ht="15" customHeight="1" x14ac:dyDescent="0.25">
      <c r="A48" s="41" t="s">
        <v>21</v>
      </c>
      <c r="B48" s="42" t="s">
        <v>48</v>
      </c>
      <c r="C48" s="43"/>
      <c r="D48" s="43"/>
    </row>
    <row r="49" spans="1:4" x14ac:dyDescent="0.25">
      <c r="A49" s="44" t="s">
        <v>22</v>
      </c>
      <c r="B49" s="43">
        <f>440000-40000</f>
        <v>400000</v>
      </c>
      <c r="C49" s="43"/>
      <c r="D49" s="43"/>
    </row>
    <row r="50" spans="1:4" ht="34.5" customHeight="1" x14ac:dyDescent="0.25">
      <c r="A50" s="44" t="s">
        <v>47</v>
      </c>
      <c r="B50" s="43">
        <v>531285.54</v>
      </c>
      <c r="C50" s="43"/>
      <c r="D50" s="43"/>
    </row>
    <row r="51" spans="1:4" x14ac:dyDescent="0.25">
      <c r="A51" s="44" t="s">
        <v>35</v>
      </c>
      <c r="B51" s="43"/>
      <c r="C51" s="43"/>
      <c r="D51" s="43"/>
    </row>
    <row r="52" spans="1:4" x14ac:dyDescent="0.25">
      <c r="A52" s="41" t="s">
        <v>23</v>
      </c>
      <c r="B52" s="43">
        <f>B49+B50</f>
        <v>931285.54</v>
      </c>
      <c r="C52" s="43"/>
      <c r="D52" s="43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GorbachevaN</cp:lastModifiedBy>
  <cp:lastPrinted>2022-01-18T11:46:07Z</cp:lastPrinted>
  <dcterms:created xsi:type="dcterms:W3CDTF">2014-09-16T05:33:49Z</dcterms:created>
  <dcterms:modified xsi:type="dcterms:W3CDTF">2022-02-08T13:38:39Z</dcterms:modified>
</cp:coreProperties>
</file>